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<sst xmlns="http://schemas.openxmlformats.org/spreadsheetml/2006/main" count="167" uniqueCount="75">
  <si>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</si>
  <si>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</si>
  <si>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</si>
  <si>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</si>
  <si>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</si>
  <si>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</si>
  <si>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</si>
  <si>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</si>
  <si>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</si>
  <si>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</si>
  <si>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</si>
  <si>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</si>
  <si>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</si>
  <si>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</si>
  <si>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</si>
  <si>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</si>
  <si>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</si>
  <si>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</si>
  <si>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</si>
  <si>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</si>
  <si>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</si>
  <si>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</si>
  <si>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</si>
  <si>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</si>
  <si>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</si>
  <si>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</si>
  <si>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</si>
  <si>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</si>
  <si>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</si>
  <si>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</si>
  <si>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</si>
  <si>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</si>
  <si>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</si>
  <si>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</si>
  <si>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</si>
  <si>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</si>
  <si>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</si>
  <si>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</si>
  <si>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</si>
  <si>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</si>
  <si>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</si>
  <si>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</si>
  <si>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</si>
  <si>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</si>
  <si>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</si>
  <si>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</si>
  <si>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</si>
  <si>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</si>
  <si>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GST Amount in INR
</t>
    </r>
    <r>
      <rPr>
        <b/>
        <sz val="11"/>
        <color indexed="10"/>
        <rFont val="Arial"/>
        <family val="2"/>
      </rPr>
      <t>Rs.      P</t>
    </r>
  </si>
  <si>
    <t>Providing and fixing of factory made precast RCC slabs on storm water drains inside NCPOR campus. The RCC slabs to be 100 mm thick, machine batched &amp; machine mixed RCC Rectangular Covers of various sizes, of M-30 grade, including cost of centering, shuttering, reinforcement of 10 mm dia TMT bars of Fe 500 grade @ maximum 100mm c/c on both ways, consolidated by means of mechanical platform, vibration and providing lifting hooks of M.S 12 mm dia bars with PVC cups along with neat cement punning on finished surface, including cost of reinforcement, carriage all leads &amp; lift, handling at site etc. all complete as per direction of Engineer-in-Charge.</t>
  </si>
  <si>
    <t xml:space="preserve"> Size 600x400x100 mm with steel reinforcement not less than 3.69 kgs per unit.
</t>
  </si>
  <si>
    <t>Size 800x500x100 mm with steel reinforcement not less than 5.83 kgs per unit</t>
  </si>
  <si>
    <t xml:space="preserve">Size 900x330x100 mm with steel reinforcement not less than 5.81 kgs per unit. </t>
  </si>
  <si>
    <t>Size 900x350x100 mm with steel reinforcement not less than 5.84 kgs per unit</t>
  </si>
  <si>
    <t>item4</t>
  </si>
  <si>
    <t xml:space="preserve">Size 900x500x100 mm with steel reinforcement not less than 6.83 kgs per unit. </t>
  </si>
  <si>
    <t xml:space="preserve">Size 1000x700x100 mm with steel reinforcement not less than 9.34 kgs per unit </t>
  </si>
  <si>
    <t>item6</t>
  </si>
  <si>
    <t xml:space="preserve">Size 1050x500x100 mm with steel reinforcement not less than 8.25 kgs per unit. </t>
  </si>
  <si>
    <t>item7</t>
  </si>
  <si>
    <t xml:space="preserve">Size 1100x500x100 mm with steel reinforcement not less than 9.17 kgs per unit. </t>
  </si>
  <si>
    <t>item8</t>
  </si>
  <si>
    <t>Removal and disposal of old damaged gutter slabs from the site, to a suitable permitted location outside the NCPOR campus, including loading, transportation, etc. for safe disposal of the said slab debris as per instruction of Engineer in- charge.
Note: The disposal site is responsibility of the contractor.</t>
  </si>
  <si>
    <t>item9</t>
  </si>
  <si>
    <t>Dismantling old plaster, chipping and cleaning the surface for plaster and repair of damage trench collar and trench wall surface in cement mortar (1:3) as per existing including disposal of rubbish.</t>
  </si>
  <si>
    <t>item10</t>
  </si>
  <si>
    <t>cum</t>
  </si>
  <si>
    <t>sqm</t>
  </si>
  <si>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t>
    </r>
    <r>
      <rPr>
        <b/>
        <sz val="11"/>
        <rFont val="Arial"/>
        <family val="2"/>
      </rPr>
      <t xml:space="preserve">in 
</t>
    </r>
    <r>
      <rPr>
        <b/>
        <sz val="11"/>
        <color indexed="10"/>
        <rFont val="Arial"/>
        <family val="2"/>
      </rPr>
      <t>Rs.      P</t>
    </r>
    <r>
      <rPr>
        <b/>
        <sz val="11"/>
        <rFont val="Arial"/>
        <family val="2"/>
      </rPr>
      <t xml:space="preserve">
 </t>
    </r>
  </si>
  <si>
    <t>GST
%</t>
  </si>
  <si>
    <t>Tender Inviting Authority: Director NCPOR</t>
  </si>
  <si>
    <t>Name of Work:Providing and fixing factory made precast RCC drain covers at NCPOR, Goa.</t>
  </si>
  <si>
    <t>Contract No:   NCPOR/Estate Section/ET-01/2024-25</t>
  </si>
  <si>
    <r>
      <t xml:space="preserve">TOTAL AMOUNT  Without Taxes
</t>
    </r>
    <r>
      <rPr>
        <b/>
        <sz val="11"/>
        <color indexed="60"/>
        <rFont val="Arial"/>
        <family val="2"/>
      </rPr>
      <t xml:space="preserve">
</t>
    </r>
    <r>
      <rPr>
        <b/>
        <sz val="11"/>
        <color indexed="10"/>
        <rFont val="Arial"/>
        <family val="2"/>
      </rPr>
      <t>Rs.      P</t>
    </r>
  </si>
  <si>
    <r>
      <t xml:space="preserve">TOTAL AMOUNT  With Taxes
</t>
    </r>
    <r>
      <rPr>
        <b/>
        <sz val="11"/>
        <color indexed="60"/>
        <rFont val="Arial"/>
        <family val="2"/>
      </rPr>
      <t xml:space="preserve">
</t>
    </r>
    <r>
      <rPr>
        <b/>
        <sz val="11"/>
        <color indexed="10"/>
        <rFont val="Arial"/>
        <family val="2"/>
      </rPr>
      <t>Rs.      P</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</si>
</sst>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0.5"/>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0.5"/>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3">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 fillId="0" borderId="11" xfId="59" applyFont="1" applyBorder="1" applyAlignment="1">
      <alignment vertical="top" wrapText="1"/>
      <protection/>
    </xf>
    <xf numFmtId="0" fontId="73" fillId="0" borderId="11" xfId="59" applyFont="1" applyBorder="1" applyAlignment="1">
      <alignment horizontal="left" wrapText="1" readingOrder="1"/>
      <protection/>
    </xf>
    <xf numFmtId="172" fontId="3" fillId="0" borderId="11" xfId="59" applyNumberFormat="1" applyFont="1" applyBorder="1" applyAlignment="1">
      <alignment horizontal="center" vertical="center"/>
      <protection/>
    </xf>
    <xf numFmtId="0" fontId="73" fillId="0" borderId="11" xfId="59" applyFont="1" applyBorder="1" applyAlignment="1">
      <alignment horizontal="center" vertical="center" wrapText="1" readingOrder="1"/>
      <protection/>
    </xf>
    <xf numFmtId="0" fontId="74" fillId="0" borderId="11" xfId="0" applyFont="1" applyBorder="1" applyAlignment="1">
      <alignment horizontal="center" vertical="center" wrapText="1"/>
    </xf>
    <xf numFmtId="0" fontId="74" fillId="0" borderId="11" xfId="0" applyFont="1" applyBorder="1" applyAlignment="1">
      <alignment horizontal="center" vertical="center"/>
    </xf>
    <xf numFmtId="0" fontId="3" fillId="0" borderId="11" xfId="57" applyFont="1" applyBorder="1" applyAlignment="1">
      <alignment horizontal="center" vertical="center"/>
      <protection/>
    </xf>
    <xf numFmtId="2" fontId="2" fillId="33" borderId="11" xfId="57" applyNumberFormat="1" applyFont="1" applyFill="1" applyBorder="1" applyAlignment="1" applyProtection="1">
      <alignment horizontal="center" vertical="center"/>
      <protection locked="0"/>
    </xf>
    <xf numFmtId="0" fontId="2" fillId="34" borderId="14" xfId="59" applyFont="1" applyFill="1" applyBorder="1" applyAlignment="1">
      <alignment horizontal="center" vertical="top" wrapText="1"/>
      <protection/>
    </xf>
    <xf numFmtId="0" fontId="2" fillId="34" borderId="10" xfId="57" applyFont="1" applyFill="1" applyBorder="1" applyAlignment="1">
      <alignment horizontal="center" vertical="top" wrapText="1"/>
      <protection/>
    </xf>
    <xf numFmtId="44" fontId="19" fillId="0" borderId="11" xfId="57" applyNumberFormat="1" applyFont="1" applyBorder="1" applyAlignment="1">
      <alignment vertical="center"/>
      <protection/>
    </xf>
    <xf numFmtId="9" fontId="2" fillId="0" borderId="11" xfId="62"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Font="1" applyAlignment="1">
      <alignment horizontal="left" vertical="center" wrapText="1"/>
      <protection/>
    </xf>
    <xf numFmtId="0" fontId="5" fillId="2" borderId="0" xfId="57" applyFont="1" applyFill="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7"/>
  <sheetViews>
    <sheetView showGridLines="0" zoomScale="75" zoomScaleNormal="75" zoomScalePageLayoutView="0" workbookViewId="0" topLeftCell="A8">
      <selection activeCell="M14" sqref="M14:N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3" customWidth="1"/>
    <col min="15" max="15" width="17.7109375" style="29"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5" t="str">
        <f>B2&amp;" BoQ"</f>
        <v>Item Wise BoQ</v>
      </c>
      <c r="B1" s="95"/>
      <c r="C1" s="95"/>
      <c r="D1" s="95"/>
      <c r="E1" s="95"/>
      <c r="F1" s="95"/>
      <c r="G1" s="95"/>
      <c r="H1" s="95"/>
      <c r="I1" s="95"/>
      <c r="J1" s="95"/>
      <c r="K1" s="95"/>
      <c r="L1" s="95"/>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6" t="s">
        <v>70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6"/>
      <c r="IF4" s="6"/>
      <c r="IG4" s="6"/>
      <c r="IH4" s="6"/>
      <c r="II4" s="6"/>
    </row>
    <row r="5" spans="1:243" s="5" customFormat="1" ht="30" customHeight="1">
      <c r="A5" s="96" t="s">
        <v>71</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6"/>
      <c r="IF5" s="6"/>
      <c r="IG5" s="6"/>
      <c r="IH5" s="6"/>
      <c r="II5" s="6"/>
    </row>
    <row r="6" spans="1:243" s="5" customFormat="1" ht="30" customHeight="1">
      <c r="A6" s="96" t="s">
        <v>72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6"/>
      <c r="IF6" s="6"/>
      <c r="IG6" s="6"/>
      <c r="IH6" s="6"/>
      <c r="II6" s="6"/>
    </row>
    <row r="7" spans="1:243" s="5" customFormat="1" ht="29.25" customHeight="1" hidden="1">
      <c r="A7" s="98" t="s">
        <v>8</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6"/>
      <c r="IF7" s="6"/>
      <c r="IG7" s="6"/>
      <c r="IH7" s="6"/>
      <c r="II7" s="6"/>
    </row>
    <row r="8" spans="1:243" s="7" customFormat="1" ht="58.5" customHeight="1">
      <c r="A8" s="32" t="s">
        <v>43</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8"/>
      <c r="IF8" s="8"/>
      <c r="IG8" s="8"/>
      <c r="IH8" s="8"/>
      <c r="II8" s="8"/>
    </row>
    <row r="9" spans="1:243" s="9" customFormat="1" ht="61.5" customHeight="1">
      <c r="A9" s="89" t="s">
        <v>42</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4" t="s">
        <v>15</v>
      </c>
      <c r="C11" s="54" t="s">
        <v>1</v>
      </c>
      <c r="D11" s="54" t="s">
        <v>16</v>
      </c>
      <c r="E11" s="54" t="s">
        <v>17</v>
      </c>
      <c r="F11" s="54" t="s">
        <v>47</v>
      </c>
      <c r="G11" s="54"/>
      <c r="H11" s="54"/>
      <c r="I11" s="54" t="s">
        <v>18</v>
      </c>
      <c r="J11" s="54" t="s">
        <v>19</v>
      </c>
      <c r="K11" s="54" t="s">
        <v>20</v>
      </c>
      <c r="L11" s="54" t="s">
        <v>21</v>
      </c>
      <c r="M11" s="85" t="s">
        <v>68</v>
      </c>
      <c r="N11" s="86" t="s">
        <v>69</v>
      </c>
      <c r="O11" s="54" t="s">
        <v>48</v>
      </c>
      <c r="P11" s="54" t="s">
        <v>46</v>
      </c>
      <c r="Q11" s="54" t="s">
        <v>45</v>
      </c>
      <c r="R11" s="54" t="s">
        <v>44</v>
      </c>
      <c r="S11" s="54" t="s">
        <v>22</v>
      </c>
      <c r="T11" s="54" t="s">
        <v>23</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5" t="s">
        <v>73</v>
      </c>
      <c r="BB11" s="55" t="s">
        <v>74</v>
      </c>
      <c r="BC11" s="56" t="s">
        <v>41</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7</v>
      </c>
      <c r="N12" s="57">
        <v>8</v>
      </c>
      <c r="O12" s="57">
        <v>9</v>
      </c>
      <c r="P12" s="57">
        <v>10</v>
      </c>
      <c r="Q12" s="57">
        <v>11</v>
      </c>
      <c r="R12" s="57">
        <v>12</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13</v>
      </c>
      <c r="BB12" s="57">
        <v>14</v>
      </c>
      <c r="BC12" s="57">
        <v>15</v>
      </c>
      <c r="IE12" s="13"/>
      <c r="IF12" s="13"/>
      <c r="IG12" s="13"/>
      <c r="IH12" s="13"/>
      <c r="II12" s="13"/>
    </row>
    <row r="13" spans="1:243" s="23" customFormat="1" ht="225">
      <c r="A13" s="33">
        <v>1</v>
      </c>
      <c r="B13" s="77" t="s">
        <v>49</v>
      </c>
      <c r="C13" s="78"/>
      <c r="D13" s="79"/>
      <c r="E13" s="15"/>
      <c r="F13" s="34"/>
      <c r="G13" s="16"/>
      <c r="H13" s="16"/>
      <c r="I13" s="35"/>
      <c r="J13" s="17"/>
      <c r="K13" s="18"/>
      <c r="L13" s="18"/>
      <c r="M13" s="19"/>
      <c r="N13" s="20"/>
      <c r="O13" s="7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24</v>
      </c>
      <c r="IG13" s="24" t="s">
        <v>25</v>
      </c>
      <c r="IH13" s="24">
        <v>10</v>
      </c>
      <c r="II13" s="24" t="s">
        <v>26</v>
      </c>
    </row>
    <row r="14" spans="1:243" s="9" customFormat="1" ht="30">
      <c r="A14" s="61">
        <v>1.01</v>
      </c>
      <c r="B14" s="77" t="s">
        <v>50</v>
      </c>
      <c r="C14" s="80" t="s">
        <v>25</v>
      </c>
      <c r="D14" s="81">
        <v>14</v>
      </c>
      <c r="E14" s="83" t="s">
        <v>27</v>
      </c>
      <c r="F14" s="63">
        <v>0</v>
      </c>
      <c r="G14" s="64"/>
      <c r="H14" s="65"/>
      <c r="I14" s="66" t="s">
        <v>28</v>
      </c>
      <c r="J14" s="67">
        <f>IF(I14="Less(-)",-1,1)</f>
        <v>1</v>
      </c>
      <c r="K14" s="68" t="s">
        <v>38</v>
      </c>
      <c r="L14" s="68" t="s">
        <v>6</v>
      </c>
      <c r="M14" s="84"/>
      <c r="N14" s="88"/>
      <c r="O14" s="87">
        <f>M14*N14*D14</f>
        <v>0</v>
      </c>
      <c r="P14" s="76"/>
      <c r="Q14" s="76"/>
      <c r="R14" s="76"/>
      <c r="S14" s="69"/>
      <c r="T14" s="70"/>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2">
        <f>D14*M14</f>
        <v>0</v>
      </c>
      <c r="BB14" s="73">
        <f>O14+BA14</f>
        <v>0</v>
      </c>
      <c r="BC14" s="62" t="str">
        <f>SpellNumber(L14,BB14)</f>
        <v>INR Zero Only</v>
      </c>
      <c r="IE14" s="10">
        <v>1.01</v>
      </c>
      <c r="IF14" s="10" t="s">
        <v>29</v>
      </c>
      <c r="IG14" s="10" t="s">
        <v>25</v>
      </c>
      <c r="IH14" s="10">
        <v>123.223</v>
      </c>
      <c r="II14" s="10" t="s">
        <v>27</v>
      </c>
    </row>
    <row r="15" spans="1:243" s="9" customFormat="1" ht="30">
      <c r="A15" s="61">
        <v>1.02</v>
      </c>
      <c r="B15" s="77" t="s">
        <v>51</v>
      </c>
      <c r="C15" s="80" t="s">
        <v>31</v>
      </c>
      <c r="D15" s="82">
        <v>275</v>
      </c>
      <c r="E15" s="83" t="s">
        <v>27</v>
      </c>
      <c r="F15" s="63">
        <v>1</v>
      </c>
      <c r="G15" s="64"/>
      <c r="H15" s="65"/>
      <c r="I15" s="66" t="s">
        <v>28</v>
      </c>
      <c r="J15" s="67">
        <f aca="true" t="shared" si="0" ref="J15:J22">IF(I15="Less(-)",-1,1)</f>
        <v>1</v>
      </c>
      <c r="K15" s="68" t="s">
        <v>38</v>
      </c>
      <c r="L15" s="68" t="s">
        <v>6</v>
      </c>
      <c r="M15" s="84"/>
      <c r="N15" s="88"/>
      <c r="O15" s="87">
        <f aca="true" t="shared" si="1" ref="O15:O23">M15*N15*D15</f>
        <v>0</v>
      </c>
      <c r="P15" s="76"/>
      <c r="Q15" s="76"/>
      <c r="R15" s="76"/>
      <c r="S15" s="69"/>
      <c r="T15" s="70"/>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2">
        <f aca="true" t="shared" si="2" ref="BA15:BA23">D15*M15</f>
        <v>0</v>
      </c>
      <c r="BB15" s="73">
        <f aca="true" t="shared" si="3" ref="BB15:BB23">O15+BA15</f>
        <v>0</v>
      </c>
      <c r="BC15" s="62" t="str">
        <f aca="true" t="shared" si="4" ref="BC15:BC23">SpellNumber(L15,BB15)</f>
        <v>INR Zero Only</v>
      </c>
      <c r="IE15" s="10"/>
      <c r="IF15" s="10"/>
      <c r="IG15" s="10"/>
      <c r="IH15" s="10"/>
      <c r="II15" s="10"/>
    </row>
    <row r="16" spans="1:243" s="9" customFormat="1" ht="30">
      <c r="A16" s="61">
        <v>1.03</v>
      </c>
      <c r="B16" s="77" t="s">
        <v>52</v>
      </c>
      <c r="C16" s="80" t="s">
        <v>32</v>
      </c>
      <c r="D16" s="82">
        <v>56</v>
      </c>
      <c r="E16" s="83" t="s">
        <v>27</v>
      </c>
      <c r="F16" s="63">
        <v>2</v>
      </c>
      <c r="G16" s="64"/>
      <c r="H16" s="65"/>
      <c r="I16" s="66" t="s">
        <v>28</v>
      </c>
      <c r="J16" s="67">
        <f t="shared" si="0"/>
        <v>1</v>
      </c>
      <c r="K16" s="68" t="s">
        <v>38</v>
      </c>
      <c r="L16" s="68" t="s">
        <v>6</v>
      </c>
      <c r="M16" s="84"/>
      <c r="N16" s="88"/>
      <c r="O16" s="87">
        <f t="shared" si="1"/>
        <v>0</v>
      </c>
      <c r="P16" s="76"/>
      <c r="Q16" s="76"/>
      <c r="R16" s="76"/>
      <c r="S16" s="69"/>
      <c r="T16" s="70"/>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2">
        <f t="shared" si="2"/>
        <v>0</v>
      </c>
      <c r="BB16" s="73">
        <f t="shared" si="3"/>
        <v>0</v>
      </c>
      <c r="BC16" s="62" t="str">
        <f t="shared" si="4"/>
        <v>INR Zero Only</v>
      </c>
      <c r="IE16" s="10"/>
      <c r="IF16" s="10"/>
      <c r="IG16" s="10"/>
      <c r="IH16" s="10"/>
      <c r="II16" s="10"/>
    </row>
    <row r="17" spans="1:243" s="9" customFormat="1" ht="30">
      <c r="A17" s="61">
        <v>1.04</v>
      </c>
      <c r="B17" s="77" t="s">
        <v>53</v>
      </c>
      <c r="C17" s="80" t="s">
        <v>54</v>
      </c>
      <c r="D17" s="82">
        <v>10</v>
      </c>
      <c r="E17" s="83" t="s">
        <v>27</v>
      </c>
      <c r="F17" s="63">
        <v>3</v>
      </c>
      <c r="G17" s="64"/>
      <c r="H17" s="65"/>
      <c r="I17" s="66" t="s">
        <v>28</v>
      </c>
      <c r="J17" s="67">
        <f t="shared" si="0"/>
        <v>1</v>
      </c>
      <c r="K17" s="68" t="s">
        <v>38</v>
      </c>
      <c r="L17" s="68" t="s">
        <v>6</v>
      </c>
      <c r="M17" s="84"/>
      <c r="N17" s="88"/>
      <c r="O17" s="87">
        <f t="shared" si="1"/>
        <v>0</v>
      </c>
      <c r="P17" s="76"/>
      <c r="Q17" s="76"/>
      <c r="R17" s="76"/>
      <c r="S17" s="69"/>
      <c r="T17" s="70"/>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2">
        <f t="shared" si="2"/>
        <v>0</v>
      </c>
      <c r="BB17" s="73">
        <f t="shared" si="3"/>
        <v>0</v>
      </c>
      <c r="BC17" s="62" t="str">
        <f t="shared" si="4"/>
        <v>INR Zero Only</v>
      </c>
      <c r="IE17" s="10"/>
      <c r="IF17" s="10"/>
      <c r="IG17" s="10"/>
      <c r="IH17" s="10"/>
      <c r="II17" s="10"/>
    </row>
    <row r="18" spans="1:243" s="9" customFormat="1" ht="30">
      <c r="A18" s="61">
        <v>1.05</v>
      </c>
      <c r="B18" s="77" t="s">
        <v>55</v>
      </c>
      <c r="C18" s="80" t="s">
        <v>33</v>
      </c>
      <c r="D18" s="82">
        <v>135</v>
      </c>
      <c r="E18" s="83" t="s">
        <v>27</v>
      </c>
      <c r="F18" s="63">
        <v>4</v>
      </c>
      <c r="G18" s="64"/>
      <c r="H18" s="65"/>
      <c r="I18" s="66" t="s">
        <v>28</v>
      </c>
      <c r="J18" s="67">
        <f t="shared" si="0"/>
        <v>1</v>
      </c>
      <c r="K18" s="68" t="s">
        <v>38</v>
      </c>
      <c r="L18" s="68" t="s">
        <v>6</v>
      </c>
      <c r="M18" s="84"/>
      <c r="N18" s="88"/>
      <c r="O18" s="87">
        <f t="shared" si="1"/>
        <v>0</v>
      </c>
      <c r="P18" s="76"/>
      <c r="Q18" s="76"/>
      <c r="R18" s="76"/>
      <c r="S18" s="69"/>
      <c r="T18" s="70"/>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2">
        <f t="shared" si="2"/>
        <v>0</v>
      </c>
      <c r="BB18" s="73">
        <f t="shared" si="3"/>
        <v>0</v>
      </c>
      <c r="BC18" s="62" t="str">
        <f t="shared" si="4"/>
        <v>INR Zero Only</v>
      </c>
      <c r="IE18" s="10"/>
      <c r="IF18" s="10"/>
      <c r="IG18" s="10"/>
      <c r="IH18" s="10"/>
      <c r="II18" s="10"/>
    </row>
    <row r="19" spans="1:243" s="9" customFormat="1" ht="30">
      <c r="A19" s="61">
        <v>1.06</v>
      </c>
      <c r="B19" s="77" t="s">
        <v>56</v>
      </c>
      <c r="C19" s="80" t="s">
        <v>57</v>
      </c>
      <c r="D19" s="82">
        <v>30</v>
      </c>
      <c r="E19" s="83" t="s">
        <v>27</v>
      </c>
      <c r="F19" s="63">
        <v>5</v>
      </c>
      <c r="G19" s="64"/>
      <c r="H19" s="65"/>
      <c r="I19" s="66" t="s">
        <v>28</v>
      </c>
      <c r="J19" s="67">
        <f t="shared" si="0"/>
        <v>1</v>
      </c>
      <c r="K19" s="68" t="s">
        <v>38</v>
      </c>
      <c r="L19" s="68" t="s">
        <v>6</v>
      </c>
      <c r="M19" s="84"/>
      <c r="N19" s="88"/>
      <c r="O19" s="87">
        <f t="shared" si="1"/>
        <v>0</v>
      </c>
      <c r="P19" s="76"/>
      <c r="Q19" s="76"/>
      <c r="R19" s="76"/>
      <c r="S19" s="69"/>
      <c r="T19" s="70"/>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2">
        <f t="shared" si="2"/>
        <v>0</v>
      </c>
      <c r="BB19" s="73">
        <f t="shared" si="3"/>
        <v>0</v>
      </c>
      <c r="BC19" s="62" t="str">
        <f t="shared" si="4"/>
        <v>INR Zero Only</v>
      </c>
      <c r="IE19" s="10"/>
      <c r="IF19" s="10"/>
      <c r="IG19" s="10"/>
      <c r="IH19" s="10"/>
      <c r="II19" s="10"/>
    </row>
    <row r="20" spans="1:243" s="9" customFormat="1" ht="30">
      <c r="A20" s="61">
        <v>1.07</v>
      </c>
      <c r="B20" s="77" t="s">
        <v>58</v>
      </c>
      <c r="C20" s="80" t="s">
        <v>59</v>
      </c>
      <c r="D20" s="82">
        <v>95</v>
      </c>
      <c r="E20" s="83" t="s">
        <v>27</v>
      </c>
      <c r="F20" s="63">
        <v>6</v>
      </c>
      <c r="G20" s="64"/>
      <c r="H20" s="65"/>
      <c r="I20" s="66" t="s">
        <v>28</v>
      </c>
      <c r="J20" s="67">
        <f t="shared" si="0"/>
        <v>1</v>
      </c>
      <c r="K20" s="68" t="s">
        <v>38</v>
      </c>
      <c r="L20" s="68" t="s">
        <v>6</v>
      </c>
      <c r="M20" s="84"/>
      <c r="N20" s="88"/>
      <c r="O20" s="87">
        <f t="shared" si="1"/>
        <v>0</v>
      </c>
      <c r="P20" s="76"/>
      <c r="Q20" s="76"/>
      <c r="R20" s="76"/>
      <c r="S20" s="69"/>
      <c r="T20" s="70"/>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2">
        <f t="shared" si="2"/>
        <v>0</v>
      </c>
      <c r="BB20" s="73">
        <f t="shared" si="3"/>
        <v>0</v>
      </c>
      <c r="BC20" s="62" t="str">
        <f t="shared" si="4"/>
        <v>INR Zero Only</v>
      </c>
      <c r="IE20" s="10"/>
      <c r="IF20" s="10"/>
      <c r="IG20" s="10"/>
      <c r="IH20" s="10"/>
      <c r="II20" s="10"/>
    </row>
    <row r="21" spans="1:243" s="9" customFormat="1" ht="30">
      <c r="A21" s="61">
        <v>1.08</v>
      </c>
      <c r="B21" s="77" t="s">
        <v>60</v>
      </c>
      <c r="C21" s="80" t="s">
        <v>61</v>
      </c>
      <c r="D21" s="82">
        <v>50</v>
      </c>
      <c r="E21" s="83" t="s">
        <v>27</v>
      </c>
      <c r="F21" s="63">
        <v>7</v>
      </c>
      <c r="G21" s="64"/>
      <c r="H21" s="65"/>
      <c r="I21" s="66" t="s">
        <v>28</v>
      </c>
      <c r="J21" s="67">
        <f t="shared" si="0"/>
        <v>1</v>
      </c>
      <c r="K21" s="68" t="s">
        <v>38</v>
      </c>
      <c r="L21" s="68" t="s">
        <v>6</v>
      </c>
      <c r="M21" s="84"/>
      <c r="N21" s="88"/>
      <c r="O21" s="87">
        <f t="shared" si="1"/>
        <v>0</v>
      </c>
      <c r="P21" s="76"/>
      <c r="Q21" s="76"/>
      <c r="R21" s="76"/>
      <c r="S21" s="69"/>
      <c r="T21" s="70"/>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2">
        <f t="shared" si="2"/>
        <v>0</v>
      </c>
      <c r="BB21" s="73">
        <f t="shared" si="3"/>
        <v>0</v>
      </c>
      <c r="BC21" s="62" t="str">
        <f t="shared" si="4"/>
        <v>INR Zero Only</v>
      </c>
      <c r="IE21" s="10"/>
      <c r="IF21" s="10"/>
      <c r="IG21" s="10"/>
      <c r="IH21" s="10"/>
      <c r="II21" s="10"/>
    </row>
    <row r="22" spans="1:243" s="9" customFormat="1" ht="105">
      <c r="A22" s="61">
        <v>1.09</v>
      </c>
      <c r="B22" s="77" t="s">
        <v>62</v>
      </c>
      <c r="C22" s="80" t="s">
        <v>63</v>
      </c>
      <c r="D22" s="82">
        <v>50</v>
      </c>
      <c r="E22" s="82" t="s">
        <v>66</v>
      </c>
      <c r="F22" s="63">
        <v>8</v>
      </c>
      <c r="G22" s="64"/>
      <c r="H22" s="65"/>
      <c r="I22" s="66" t="s">
        <v>28</v>
      </c>
      <c r="J22" s="67">
        <f t="shared" si="0"/>
        <v>1</v>
      </c>
      <c r="K22" s="68" t="s">
        <v>38</v>
      </c>
      <c r="L22" s="68" t="s">
        <v>6</v>
      </c>
      <c r="M22" s="84"/>
      <c r="N22" s="88"/>
      <c r="O22" s="87">
        <f t="shared" si="1"/>
        <v>0</v>
      </c>
      <c r="P22" s="76"/>
      <c r="Q22" s="76"/>
      <c r="R22" s="76"/>
      <c r="S22" s="69"/>
      <c r="T22" s="70"/>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2">
        <f t="shared" si="2"/>
        <v>0</v>
      </c>
      <c r="BB22" s="73">
        <f t="shared" si="3"/>
        <v>0</v>
      </c>
      <c r="BC22" s="62" t="str">
        <f t="shared" si="4"/>
        <v>INR Zero Only</v>
      </c>
      <c r="IE22" s="10"/>
      <c r="IF22" s="10"/>
      <c r="IG22" s="10"/>
      <c r="IH22" s="10"/>
      <c r="II22" s="10"/>
    </row>
    <row r="23" spans="1:243" s="9" customFormat="1" ht="60">
      <c r="A23" s="61">
        <v>1.1</v>
      </c>
      <c r="B23" s="77" t="s">
        <v>64</v>
      </c>
      <c r="C23" s="80" t="s">
        <v>65</v>
      </c>
      <c r="D23" s="82">
        <v>330</v>
      </c>
      <c r="E23" s="82" t="s">
        <v>67</v>
      </c>
      <c r="F23" s="63">
        <v>0</v>
      </c>
      <c r="G23" s="64"/>
      <c r="H23" s="64"/>
      <c r="I23" s="66" t="s">
        <v>28</v>
      </c>
      <c r="J23" s="67">
        <f>IF(I23="Less(-)",-1,1)</f>
        <v>1</v>
      </c>
      <c r="K23" s="68" t="s">
        <v>38</v>
      </c>
      <c r="L23" s="68" t="s">
        <v>6</v>
      </c>
      <c r="M23" s="84"/>
      <c r="N23" s="88"/>
      <c r="O23" s="87">
        <f t="shared" si="1"/>
        <v>0</v>
      </c>
      <c r="P23" s="76"/>
      <c r="Q23" s="76"/>
      <c r="R23" s="76"/>
      <c r="S23" s="69"/>
      <c r="T23" s="70"/>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2">
        <f t="shared" si="2"/>
        <v>0</v>
      </c>
      <c r="BB23" s="73">
        <f t="shared" si="3"/>
        <v>0</v>
      </c>
      <c r="BC23" s="62" t="str">
        <f t="shared" si="4"/>
        <v>INR Zero Only</v>
      </c>
      <c r="IE23" s="10">
        <v>2</v>
      </c>
      <c r="IF23" s="10" t="s">
        <v>24</v>
      </c>
      <c r="IG23" s="10" t="s">
        <v>32</v>
      </c>
      <c r="IH23" s="10">
        <v>10</v>
      </c>
      <c r="II23" s="10" t="s">
        <v>27</v>
      </c>
    </row>
    <row r="24" spans="1:243" s="23" customFormat="1" ht="36" customHeight="1">
      <c r="A24" s="38" t="s">
        <v>34</v>
      </c>
      <c r="B24" s="39"/>
      <c r="C24" s="40"/>
      <c r="D24" s="41"/>
      <c r="E24" s="41"/>
      <c r="F24" s="41"/>
      <c r="G24" s="41"/>
      <c r="H24" s="42"/>
      <c r="I24" s="42"/>
      <c r="J24" s="42"/>
      <c r="K24" s="42"/>
      <c r="L24" s="43"/>
      <c r="P24" s="74"/>
      <c r="Q24" s="74"/>
      <c r="R24" s="74"/>
      <c r="BA24" s="60">
        <f>SUM(BA13:BA23)</f>
        <v>0</v>
      </c>
      <c r="BB24" s="60">
        <f>SUM(BB13:BB23)</f>
        <v>0</v>
      </c>
      <c r="BC24" s="37" t="str">
        <f>SpellNumber($E$2,BB24)</f>
        <v>INR Zero Only</v>
      </c>
      <c r="IE24" s="24">
        <v>4</v>
      </c>
      <c r="IF24" s="24" t="s">
        <v>30</v>
      </c>
      <c r="IG24" s="24" t="s">
        <v>33</v>
      </c>
      <c r="IH24" s="24">
        <v>10</v>
      </c>
      <c r="II24" s="24" t="s">
        <v>27</v>
      </c>
    </row>
    <row r="25" spans="1:243" s="27" customFormat="1" ht="54.75" customHeight="1" hidden="1">
      <c r="A25" s="39" t="s">
        <v>40</v>
      </c>
      <c r="B25" s="44"/>
      <c r="C25" s="25"/>
      <c r="D25" s="45"/>
      <c r="E25" s="46" t="s">
        <v>35</v>
      </c>
      <c r="F25" s="58"/>
      <c r="G25" s="47"/>
      <c r="H25" s="26"/>
      <c r="I25" s="26"/>
      <c r="J25" s="26"/>
      <c r="K25" s="48"/>
      <c r="L25" s="49"/>
      <c r="M25" s="50" t="s">
        <v>36</v>
      </c>
      <c r="O25" s="23"/>
      <c r="P25" s="23"/>
      <c r="Q25" s="23"/>
      <c r="R25" s="23"/>
      <c r="S25" s="23"/>
      <c r="BA25" s="59">
        <f>IF(ISBLANK(F25),0,IF(E25="Excess (+)",ROUND(BA24+(BA24*F25),2),IF(E25="Less (-)",ROUND(BA24+(BA24*F25*(-1)),2),0)))</f>
        <v>0</v>
      </c>
      <c r="BB25" s="51">
        <f>ROUND(BA25,0)</f>
        <v>0</v>
      </c>
      <c r="BC25" s="52" t="str">
        <f>SpellNumber(L25,BB25)</f>
        <v> Zero Only</v>
      </c>
      <c r="IE25" s="28"/>
      <c r="IF25" s="28"/>
      <c r="IG25" s="28"/>
      <c r="IH25" s="28"/>
      <c r="II25" s="28"/>
    </row>
    <row r="26" spans="1:243" s="27" customFormat="1" ht="43.5" customHeight="1">
      <c r="A26" s="38" t="s">
        <v>39</v>
      </c>
      <c r="B26" s="38"/>
      <c r="C26" s="92" t="str">
        <f>SpellNumber($E$2,BB24)</f>
        <v>INR Zero Only</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4"/>
      <c r="IE26" s="28"/>
      <c r="IF26" s="28"/>
      <c r="IG26" s="28"/>
      <c r="IH26" s="28"/>
      <c r="II26" s="28"/>
    </row>
    <row r="27" spans="3:243" s="12" customFormat="1" ht="15">
      <c r="C27" s="29"/>
      <c r="D27" s="29"/>
      <c r="E27" s="29"/>
      <c r="F27" s="29"/>
      <c r="G27" s="29"/>
      <c r="H27" s="29"/>
      <c r="I27" s="29"/>
      <c r="J27" s="29"/>
      <c r="K27" s="29"/>
      <c r="L27" s="29"/>
      <c r="M27" s="29"/>
      <c r="O27" s="29"/>
      <c r="BA27" s="29"/>
      <c r="BC27" s="29"/>
      <c r="IE27" s="13"/>
      <c r="IF27" s="13"/>
      <c r="IG27" s="13"/>
      <c r="IH27" s="13"/>
      <c r="II27" s="13"/>
    </row>
  </sheetData>
  <sheetProtection password="C960" sheet="1" objects="1" selectLockedCells="1"/>
  <mergeCells count="8">
    <mergeCell ref="A9:BC9"/>
    <mergeCell ref="C26:BC2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O14:O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allowBlank="1" showInputMessage="1" showErrorMessage="1" promptTitle="Itemcode/Make" prompt="Please enter text" sqref="C13:C23"/>
    <dataValidation type="list" allowBlank="1" showInputMessage="1" showErrorMessage="1" sqref="L13: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errorTitle="Invalid Entry" error="Only Numeric Values are allowed. " sqref="A13:A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1"/>
    <dataValidation type="list" allowBlank="1" showInputMessage="1" showErrorMessage="1" sqref="K13:K2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N14:N23">
      <formula1>0</formula1>
      <formula2>999999999999999</formula2>
    </dataValidation>
    <dataValidation type="decimal" allowBlank="1" showInputMessage="1" showErrorMessage="1" promptTitle="Basic Rate" prompt="Please enter Basic Rate in Rupees for this item. " errorTitle="Invaid Entry" error="Only Numeric Values are allowed. " sqref="M14:M23">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2" t="s">
        <v>2</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NCPOR GOA</cp:lastModifiedBy>
  <cp:lastPrinted>2014-12-11T06:40:55Z</cp:lastPrinted>
  <dcterms:created xsi:type="dcterms:W3CDTF">2009-01-30T06:42:42Z</dcterms:created>
  <dcterms:modified xsi:type="dcterms:W3CDTF">2024-05-17T12:50:08Z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Mj9qY2WNYm93IjIrzwrXcqxk9fY=</vt:lpwstr>
  </property>
</Properties>
</file>